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rol Principal" sheetId="1" r:id="rId4"/>
    <sheet state="visible" name="Simulador Inflación" sheetId="2" r:id="rId5"/>
    <sheet state="visible" name="Libertad Financiera" sheetId="3" r:id="rId6"/>
    <sheet state="visible" name="Salud Financiera" sheetId="4" r:id="rId7"/>
  </sheets>
  <definedNames/>
  <calcPr/>
</workbook>
</file>

<file path=xl/sharedStrings.xml><?xml version="1.0" encoding="utf-8"?>
<sst xmlns="http://schemas.openxmlformats.org/spreadsheetml/2006/main" count="45" uniqueCount="41">
  <si>
    <t>MI RUTA FINANCIERA</t>
  </si>
  <si>
    <t>Pack Maestro de Optimización Financiera • Laboratorio de Activos</t>
  </si>
  <si>
    <t>Valor Real Futuro</t>
  </si>
  <si>
    <t>Instrucciones de Uso del Pack Maestro:</t>
  </si>
  <si>
    <t>1. Use las pestañas inferiores para navegar entre las herramientas técnicas.</t>
  </si>
  <si>
    <t>2. En cada pestaña, modifique únicamente las celdas con fondo blanco e ingresos numéricos.</t>
  </si>
  <si>
    <t>3. El 'Control Principal' se actualizará automáticamente con sus métricas clave.</t>
  </si>
  <si>
    <t>Capital Requerido</t>
  </si>
  <si>
    <t>4. Diseñado bajo criterios estrictos de economía aplicada y matemática financiera.</t>
  </si>
  <si>
    <t>Inversión Necesaria</t>
  </si>
  <si>
    <t>Puntaje Logrado</t>
  </si>
  <si>
    <t>Simulador de Poder de Compra (Efecto Inflación)</t>
  </si>
  <si>
    <t>Variables de Entrada</t>
  </si>
  <si>
    <t>Monto Actual ($)</t>
  </si>
  <si>
    <t>Inflación Anual Estimada (%)</t>
  </si>
  <si>
    <t>Plazo en Años</t>
  </si>
  <si>
    <t>VALOR REAL EN EL FUTURO:</t>
  </si>
  <si>
    <t>Año</t>
  </si>
  <si>
    <t>Valor Nominal</t>
  </si>
  <si>
    <t>Valor Real (Poder de Compra)</t>
  </si>
  <si>
    <t>Meta de Libertad Financiera (Regla del 4%)</t>
  </si>
  <si>
    <t>Variables de Estrategia</t>
  </si>
  <si>
    <t>Capital Actual Ahorrado ($)</t>
  </si>
  <si>
    <t>Gastos Mensuales Deseados ($)</t>
  </si>
  <si>
    <t>Plazo en Años para Lograrlo</t>
  </si>
  <si>
    <t>Tasa de Retorno Anual Est. (%)</t>
  </si>
  <si>
    <t>CAPITAL TOTAL REQUERIDO:</t>
  </si>
  <si>
    <t>INVERSIÓN MENSUAL NECESARIA:</t>
  </si>
  <si>
    <t>Checklist Audit de Salud Financiera</t>
  </si>
  <si>
    <t>Criterios de Evaluación Técnica</t>
  </si>
  <si>
    <t>Pilar Financiero Evaluado</t>
  </si>
  <si>
    <t>Estado (Seleccione)</t>
  </si>
  <si>
    <t>Puntos</t>
  </si>
  <si>
    <t>Tengo un fondo de emergencia (3-6 meses de gastos aprobados).</t>
  </si>
  <si>
    <t>No</t>
  </si>
  <si>
    <t>Mis deudas de consumo destructivas son iguales a cero.</t>
  </si>
  <si>
    <t>Invierto de forma sistemática al menos el 10% de mis ingresos netos.</t>
  </si>
  <si>
    <t>Conozco mi patrimonio neto exacto actualizado al mes corriente.</t>
  </si>
  <si>
    <t>Tengo metas financieras escritas, cuantificables y con fecha límite.</t>
  </si>
  <si>
    <t>Puntaje de Salud Financiera Consolidado:</t>
  </si>
  <si>
    <t>Diagnóstico Estratégico Especializado: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</si>
</sst>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$#,##0.00"/>
    <numFmt numFmtId="165" formatCode="0&quot;/5&quot;"/>
    <numFmt numFmtId="166" formatCode="$#,##0"/>
    <numFmt numFmtId="167" formatCode="0.0%"/>
  </numFmts>
  <fonts count="11">
    <font>
      <sz val="11.0"/>
      <color/>
      <name val="Arial"/>
      <scheme val="minor"/>
    </font>
    <font>
      <b/>
      <sz val="18.0"/>
      <color rgb="FF184975"/>
      <name val="Quattrocento Sans"/>
    </font>
    <font>
      <i/>
      <sz val="11.0"/>
      <color rgb="FF64748B"/>
      <name val="Quattrocento Sans"/>
    </font>
    <font>
      <b/>
      <sz val="11.0"/>
      <color rgb="FF1E293B"/>
      <name val="Quattrocento Sans"/>
    </font>
    <font>
      <b/>
      <sz val="13.0"/>
      <color rgb="FF184975"/>
      <name val="Quattrocento Sans"/>
    </font>
    <font>
      <b/>
      <sz val="16.0"/>
      <color rgb="FF184975"/>
      <name val="Quattrocento Sans"/>
    </font>
    <font>
      <sz val="11.0"/>
      <color rgb="FF1E293B"/>
      <name val="Quattrocento Sans"/>
    </font>
    <font>
      <b/>
      <sz val="11.0"/>
      <color rgb="FFFFFFFF"/>
      <name val="Quattrocento Sans"/>
    </font>
    <font>
      <sz val="1.0"/>
      <color rgb="FFFFFFFF"/>
    </font>
    <font>
      <b/>
      <i/>
      <sz val="11.0"/>
      <color rgb="FF184975"/>
      <name val="Quattrocento Sans"/>
    </font>
    <font/>
  </fonts>
  <fills count="5">
    <fill>
      <patternFill patternType="none"/>
    </fill>
    <fill>
      <patternFill patternType="lightGray"/>
    </fill>
    <fill>
      <patternFill patternType="solid">
        <fgColor rgb="FFF1F5F9"/>
        <bgColor rgb="FFF1F5F9"/>
      </patternFill>
    </fill>
    <fill>
      <patternFill patternType="solid">
        <fgColor rgb="FF184975"/>
        <bgColor rgb="FF184975"/>
      </patternFill>
    </fill>
    <fill>
      <patternFill patternType="solid">
        <fgColor rgb="FFF8FAFC"/>
        <bgColor rgb="FFF8FAFC"/>
      </patternFill>
    </fill>
  </fills>
  <borders count="9">
    <border/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</border>
    <border>
      <top style="thin">
        <color rgb="FFCBD5E1"/>
      </top>
      <bottom style="double">
        <color rgb="FF184975"/>
      </bottom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left" vertical="center"/>
    </xf>
    <xf borderId="0" fillId="0" fontId="4" numFmtId="0" xfId="0" applyFont="1"/>
    <xf borderId="1" fillId="0" fontId="5" numFmtId="164" xfId="0" applyAlignment="1" applyBorder="1" applyFont="1" applyNumberFormat="1">
      <alignment horizontal="right" vertical="center"/>
    </xf>
    <xf borderId="0" fillId="0" fontId="6" numFmtId="0" xfId="0" applyFont="1"/>
    <xf borderId="1" fillId="0" fontId="5" numFmtId="165" xfId="0" applyAlignment="1" applyBorder="1" applyFont="1" applyNumberFormat="1">
      <alignment horizontal="right" vertical="center"/>
    </xf>
    <xf borderId="1" fillId="0" fontId="6" numFmtId="0" xfId="0" applyBorder="1" applyFont="1"/>
    <xf borderId="1" fillId="0" fontId="3" numFmtId="166" xfId="0" applyAlignment="1" applyBorder="1" applyFont="1" applyNumberFormat="1">
      <alignment horizontal="right" vertical="center"/>
    </xf>
    <xf borderId="1" fillId="0" fontId="3" numFmtId="167" xfId="0" applyAlignment="1" applyBorder="1" applyFont="1" applyNumberFormat="1">
      <alignment horizontal="right" vertical="center"/>
    </xf>
    <xf borderId="1" fillId="0" fontId="3" numFmtId="1" xfId="0" applyAlignment="1" applyBorder="1" applyFont="1" applyNumberFormat="1">
      <alignment horizontal="right" vertical="center"/>
    </xf>
    <xf borderId="1" fillId="2" fontId="3" numFmtId="0" xfId="0" applyBorder="1" applyFont="1"/>
    <xf borderId="1" fillId="3" fontId="7" numFmtId="0" xfId="0" applyAlignment="1" applyBorder="1" applyFill="1" applyFont="1">
      <alignment horizontal="center" vertical="center"/>
    </xf>
    <xf borderId="1" fillId="0" fontId="6" numFmtId="0" xfId="0" applyAlignment="1" applyBorder="1" applyFont="1">
      <alignment horizontal="center" vertical="center"/>
    </xf>
    <xf borderId="1" fillId="0" fontId="6" numFmtId="166" xfId="0" applyAlignment="1" applyBorder="1" applyFont="1" applyNumberFormat="1">
      <alignment horizontal="right" vertical="center"/>
    </xf>
    <xf borderId="1" fillId="4" fontId="6" numFmtId="0" xfId="0" applyAlignment="1" applyBorder="1" applyFill="1" applyFont="1">
      <alignment horizontal="center" vertical="center"/>
    </xf>
    <xf borderId="1" fillId="4" fontId="6" numFmtId="166" xfId="0" applyAlignment="1" applyBorder="1" applyFont="1" applyNumberFormat="1">
      <alignment horizontal="right" vertical="center"/>
    </xf>
    <xf borderId="1" fillId="0" fontId="3" numFmtId="166" xfId="0" applyAlignment="1" applyBorder="1" applyFont="1" applyNumberFormat="1">
      <alignment horizontal="right" readingOrder="0" vertical="center"/>
    </xf>
    <xf borderId="1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right" vertical="center"/>
    </xf>
    <xf borderId="2" fillId="0" fontId="5" numFmtId="0" xfId="0" applyAlignment="1" applyBorder="1" applyFont="1">
      <alignment horizontal="center" vertical="center"/>
    </xf>
    <xf borderId="0" fillId="0" fontId="8" numFmtId="0" xfId="0" applyFont="1"/>
    <xf borderId="0" fillId="0" fontId="3" numFmtId="0" xfId="0" applyFont="1"/>
    <xf borderId="3" fillId="2" fontId="9" numFmtId="0" xfId="0" applyAlignment="1" applyBorder="1" applyFont="1">
      <alignment horizontal="left" shrinkToFit="0" vertical="center" wrapText="1"/>
    </xf>
    <xf borderId="4" fillId="0" fontId="10" numFmtId="0" xfId="0" applyBorder="1" applyFont="1"/>
    <xf borderId="5" fillId="0" fontId="10" numFmtId="0" xfId="0" applyBorder="1" applyFont="1"/>
    <xf borderId="6" fillId="0" fontId="10" numFmtId="0" xfId="0" applyBorder="1" applyFont="1"/>
    <xf borderId="7" fillId="0" fontId="10" numFmtId="0" xfId="0" applyBorder="1" applyFont="1"/>
    <xf borderId="8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Pérdida del Poder de Compra en el Tiempo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'Simulador Inflación'!$D$12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'Simulador Inflación'!$B$13:$B$23</c:f>
            </c:strRef>
          </c:cat>
          <c:val>
            <c:numRef>
              <c:f>'Simulador Inflación'!$D$13:$D$23</c:f>
              <c:numCache/>
            </c:numRef>
          </c:val>
          <c:smooth val="0"/>
        </c:ser>
        <c:axId val="261819566"/>
        <c:axId val="1415027601"/>
      </c:lineChart>
      <c:catAx>
        <c:axId val="2618195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Años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15027601"/>
      </c:catAx>
      <c:valAx>
        <c:axId val="141502760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Valor Real ($)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61819566"/>
      </c:valAx>
    </c:plotArea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3</xdr:row>
      <xdr:rowOff>0</xdr:rowOff>
    </xdr:from>
    <xdr:ext cx="5391150" cy="3590925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28.0"/>
    <col customWidth="1" min="3" max="3" width="22.0"/>
    <col customWidth="1" min="4" max="4" width="12.0"/>
    <col customWidth="1" min="5" max="5" width="75.0"/>
    <col customWidth="1" min="6" max="11" width="8.71"/>
  </cols>
  <sheetData>
    <row r="2">
      <c r="B2" s="1" t="s">
        <v>0</v>
      </c>
    </row>
    <row r="3">
      <c r="B3" s="2" t="s">
        <v>1</v>
      </c>
    </row>
    <row r="5">
      <c r="B5" s="3" t="s">
        <v>2</v>
      </c>
      <c r="E5" s="4" t="s">
        <v>3</v>
      </c>
    </row>
    <row r="6">
      <c r="C6" s="5" t="str">
        <f>'Simulador Inflación'!C9</f>
        <v>$7,089.19</v>
      </c>
      <c r="E6" s="6" t="s">
        <v>4</v>
      </c>
    </row>
    <row r="7">
      <c r="E7" s="6" t="s">
        <v>5</v>
      </c>
    </row>
    <row r="8">
      <c r="E8" s="6" t="s">
        <v>6</v>
      </c>
    </row>
    <row r="9">
      <c r="B9" s="3" t="s">
        <v>7</v>
      </c>
      <c r="E9" s="6" t="s">
        <v>8</v>
      </c>
    </row>
    <row r="10">
      <c r="C10" s="5" t="str">
        <f>'Libertad Financiera'!C10</f>
        <v>$450,000.00</v>
      </c>
    </row>
    <row r="13">
      <c r="B13" s="3" t="s">
        <v>9</v>
      </c>
    </row>
    <row r="14">
      <c r="C14" s="5" t="str">
        <f>'Libertad Financiera'!C11</f>
        <v>-$1,295.66</v>
      </c>
    </row>
    <row r="17">
      <c r="B17" s="3" t="s">
        <v>10</v>
      </c>
    </row>
    <row r="18">
      <c r="C18" s="7" t="str">
        <f>'Salud Financiera'!D13</f>
        <v>0/5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32.0"/>
    <col customWidth="1" min="3" max="3" width="22.0"/>
    <col customWidth="1" min="4" max="4" width="30.0"/>
    <col customWidth="1" min="5" max="15" width="8.71"/>
  </cols>
  <sheetData>
    <row r="2">
      <c r="B2" s="1" t="s">
        <v>11</v>
      </c>
    </row>
    <row r="4">
      <c r="B4" s="4" t="s">
        <v>12</v>
      </c>
    </row>
    <row r="5">
      <c r="B5" s="8" t="s">
        <v>13</v>
      </c>
      <c r="C5" s="9">
        <v>10000.0</v>
      </c>
    </row>
    <row r="6">
      <c r="B6" s="8" t="s">
        <v>14</v>
      </c>
      <c r="C6" s="10">
        <v>0.035</v>
      </c>
    </row>
    <row r="7">
      <c r="B7" s="8" t="s">
        <v>15</v>
      </c>
      <c r="C7" s="11">
        <v>10.0</v>
      </c>
    </row>
    <row r="9">
      <c r="B9" s="12" t="s">
        <v>16</v>
      </c>
      <c r="C9" s="5" t="str">
        <f>C5 / ((1 + C6)^C7)</f>
        <v>$7,089.19</v>
      </c>
    </row>
    <row r="12">
      <c r="B12" s="13" t="s">
        <v>17</v>
      </c>
      <c r="C12" s="13" t="s">
        <v>18</v>
      </c>
      <c r="D12" s="13" t="s">
        <v>19</v>
      </c>
    </row>
    <row r="13">
      <c r="B13" s="14">
        <v>0.0</v>
      </c>
      <c r="C13" s="15" t="str">
        <f t="shared" ref="C13:C43" si="1">$C$5</f>
        <v>$10,000</v>
      </c>
      <c r="D13" s="15" t="str">
        <f t="shared" ref="D13:D43" si="2">IF(B13&lt;=$C$7, $C$5 / ((1 + $C$6)^B13), "")</f>
        <v>$10,000</v>
      </c>
    </row>
    <row r="14">
      <c r="B14" s="16">
        <v>1.0</v>
      </c>
      <c r="C14" s="17" t="str">
        <f t="shared" si="1"/>
        <v>$10,000</v>
      </c>
      <c r="D14" s="17" t="str">
        <f t="shared" si="2"/>
        <v>$9,662</v>
      </c>
    </row>
    <row r="15">
      <c r="B15" s="14">
        <v>2.0</v>
      </c>
      <c r="C15" s="15" t="str">
        <f t="shared" si="1"/>
        <v>$10,000</v>
      </c>
      <c r="D15" s="15" t="str">
        <f t="shared" si="2"/>
        <v>$9,335</v>
      </c>
    </row>
    <row r="16">
      <c r="B16" s="16">
        <v>3.0</v>
      </c>
      <c r="C16" s="17" t="str">
        <f t="shared" si="1"/>
        <v>$10,000</v>
      </c>
      <c r="D16" s="17" t="str">
        <f t="shared" si="2"/>
        <v>$9,019</v>
      </c>
    </row>
    <row r="17">
      <c r="B17" s="14">
        <v>4.0</v>
      </c>
      <c r="C17" s="15" t="str">
        <f t="shared" si="1"/>
        <v>$10,000</v>
      </c>
      <c r="D17" s="15" t="str">
        <f t="shared" si="2"/>
        <v>$8,714</v>
      </c>
    </row>
    <row r="18">
      <c r="B18" s="16">
        <v>5.0</v>
      </c>
      <c r="C18" s="17" t="str">
        <f t="shared" si="1"/>
        <v>$10,000</v>
      </c>
      <c r="D18" s="17" t="str">
        <f t="shared" si="2"/>
        <v>$8,420</v>
      </c>
    </row>
    <row r="19">
      <c r="B19" s="14">
        <v>6.0</v>
      </c>
      <c r="C19" s="15" t="str">
        <f t="shared" si="1"/>
        <v>$10,000</v>
      </c>
      <c r="D19" s="15" t="str">
        <f t="shared" si="2"/>
        <v>$8,135</v>
      </c>
    </row>
    <row r="20">
      <c r="B20" s="16">
        <v>7.0</v>
      </c>
      <c r="C20" s="17" t="str">
        <f t="shared" si="1"/>
        <v>$10,000</v>
      </c>
      <c r="D20" s="17" t="str">
        <f t="shared" si="2"/>
        <v>$7,860</v>
      </c>
    </row>
    <row r="21" ht="15.75" customHeight="1">
      <c r="B21" s="14">
        <v>8.0</v>
      </c>
      <c r="C21" s="15" t="str">
        <f t="shared" si="1"/>
        <v>$10,000</v>
      </c>
      <c r="D21" s="15" t="str">
        <f t="shared" si="2"/>
        <v>$7,594</v>
      </c>
    </row>
    <row r="22" ht="15.75" customHeight="1">
      <c r="B22" s="16">
        <v>9.0</v>
      </c>
      <c r="C22" s="17" t="str">
        <f t="shared" si="1"/>
        <v>$10,000</v>
      </c>
      <c r="D22" s="17" t="str">
        <f t="shared" si="2"/>
        <v>$7,337</v>
      </c>
    </row>
    <row r="23" ht="15.75" customHeight="1">
      <c r="B23" s="14">
        <v>10.0</v>
      </c>
      <c r="C23" s="15" t="str">
        <f t="shared" si="1"/>
        <v>$10,000</v>
      </c>
      <c r="D23" s="15" t="str">
        <f t="shared" si="2"/>
        <v>$7,089</v>
      </c>
    </row>
    <row r="24" ht="15.75" customHeight="1">
      <c r="B24" s="16">
        <v>11.0</v>
      </c>
      <c r="C24" s="17" t="str">
        <f t="shared" si="1"/>
        <v>$10,000</v>
      </c>
      <c r="D24" s="17" t="str">
        <f t="shared" si="2"/>
        <v/>
      </c>
    </row>
    <row r="25" ht="15.75" customHeight="1">
      <c r="B25" s="14">
        <v>12.0</v>
      </c>
      <c r="C25" s="15" t="str">
        <f t="shared" si="1"/>
        <v>$10,000</v>
      </c>
      <c r="D25" s="15" t="str">
        <f t="shared" si="2"/>
        <v/>
      </c>
    </row>
    <row r="26" ht="15.75" customHeight="1">
      <c r="B26" s="16">
        <v>13.0</v>
      </c>
      <c r="C26" s="17" t="str">
        <f t="shared" si="1"/>
        <v>$10,000</v>
      </c>
      <c r="D26" s="17" t="str">
        <f t="shared" si="2"/>
        <v/>
      </c>
    </row>
    <row r="27" ht="15.75" customHeight="1">
      <c r="B27" s="14">
        <v>14.0</v>
      </c>
      <c r="C27" s="15" t="str">
        <f t="shared" si="1"/>
        <v>$10,000</v>
      </c>
      <c r="D27" s="15" t="str">
        <f t="shared" si="2"/>
        <v/>
      </c>
    </row>
    <row r="28" ht="15.75" customHeight="1">
      <c r="B28" s="16">
        <v>15.0</v>
      </c>
      <c r="C28" s="17" t="str">
        <f t="shared" si="1"/>
        <v>$10,000</v>
      </c>
      <c r="D28" s="17" t="str">
        <f t="shared" si="2"/>
        <v/>
      </c>
    </row>
    <row r="29" ht="15.75" customHeight="1">
      <c r="B29" s="14">
        <v>16.0</v>
      </c>
      <c r="C29" s="15" t="str">
        <f t="shared" si="1"/>
        <v>$10,000</v>
      </c>
      <c r="D29" s="15" t="str">
        <f t="shared" si="2"/>
        <v/>
      </c>
    </row>
    <row r="30" ht="15.75" customHeight="1">
      <c r="B30" s="16">
        <v>17.0</v>
      </c>
      <c r="C30" s="17" t="str">
        <f t="shared" si="1"/>
        <v>$10,000</v>
      </c>
      <c r="D30" s="17" t="str">
        <f t="shared" si="2"/>
        <v/>
      </c>
    </row>
    <row r="31" ht="15.75" customHeight="1">
      <c r="B31" s="14">
        <v>18.0</v>
      </c>
      <c r="C31" s="15" t="str">
        <f t="shared" si="1"/>
        <v>$10,000</v>
      </c>
      <c r="D31" s="15" t="str">
        <f t="shared" si="2"/>
        <v/>
      </c>
    </row>
    <row r="32" ht="15.75" customHeight="1">
      <c r="B32" s="16">
        <v>19.0</v>
      </c>
      <c r="C32" s="17" t="str">
        <f t="shared" si="1"/>
        <v>$10,000</v>
      </c>
      <c r="D32" s="17" t="str">
        <f t="shared" si="2"/>
        <v/>
      </c>
    </row>
    <row r="33" ht="15.75" customHeight="1">
      <c r="B33" s="14">
        <v>20.0</v>
      </c>
      <c r="C33" s="15" t="str">
        <f t="shared" si="1"/>
        <v>$10,000</v>
      </c>
      <c r="D33" s="15" t="str">
        <f t="shared" si="2"/>
        <v/>
      </c>
    </row>
    <row r="34" ht="15.75" customHeight="1">
      <c r="B34" s="16">
        <v>21.0</v>
      </c>
      <c r="C34" s="17" t="str">
        <f t="shared" si="1"/>
        <v>$10,000</v>
      </c>
      <c r="D34" s="17" t="str">
        <f t="shared" si="2"/>
        <v/>
      </c>
    </row>
    <row r="35" ht="15.75" customHeight="1">
      <c r="B35" s="14">
        <v>22.0</v>
      </c>
      <c r="C35" s="15" t="str">
        <f t="shared" si="1"/>
        <v>$10,000</v>
      </c>
      <c r="D35" s="15" t="str">
        <f t="shared" si="2"/>
        <v/>
      </c>
    </row>
    <row r="36" ht="15.75" customHeight="1">
      <c r="B36" s="16">
        <v>23.0</v>
      </c>
      <c r="C36" s="17" t="str">
        <f t="shared" si="1"/>
        <v>$10,000</v>
      </c>
      <c r="D36" s="17" t="str">
        <f t="shared" si="2"/>
        <v/>
      </c>
    </row>
    <row r="37" ht="15.75" customHeight="1">
      <c r="B37" s="14">
        <v>24.0</v>
      </c>
      <c r="C37" s="15" t="str">
        <f t="shared" si="1"/>
        <v>$10,000</v>
      </c>
      <c r="D37" s="15" t="str">
        <f t="shared" si="2"/>
        <v/>
      </c>
    </row>
    <row r="38" ht="15.75" customHeight="1">
      <c r="B38" s="16">
        <v>25.0</v>
      </c>
      <c r="C38" s="17" t="str">
        <f t="shared" si="1"/>
        <v>$10,000</v>
      </c>
      <c r="D38" s="17" t="str">
        <f t="shared" si="2"/>
        <v/>
      </c>
    </row>
    <row r="39" ht="15.75" customHeight="1">
      <c r="B39" s="14">
        <v>26.0</v>
      </c>
      <c r="C39" s="15" t="str">
        <f t="shared" si="1"/>
        <v>$10,000</v>
      </c>
      <c r="D39" s="15" t="str">
        <f t="shared" si="2"/>
        <v/>
      </c>
    </row>
    <row r="40" ht="15.75" customHeight="1">
      <c r="B40" s="16">
        <v>27.0</v>
      </c>
      <c r="C40" s="17" t="str">
        <f t="shared" si="1"/>
        <v>$10,000</v>
      </c>
      <c r="D40" s="17" t="str">
        <f t="shared" si="2"/>
        <v/>
      </c>
    </row>
    <row r="41" ht="15.75" customHeight="1">
      <c r="B41" s="14">
        <v>28.0</v>
      </c>
      <c r="C41" s="15" t="str">
        <f t="shared" si="1"/>
        <v>$10,000</v>
      </c>
      <c r="D41" s="15" t="str">
        <f t="shared" si="2"/>
        <v/>
      </c>
    </row>
    <row r="42" ht="15.75" customHeight="1">
      <c r="B42" s="16">
        <v>29.0</v>
      </c>
      <c r="C42" s="17" t="str">
        <f t="shared" si="1"/>
        <v>$10,000</v>
      </c>
      <c r="D42" s="17" t="str">
        <f t="shared" si="2"/>
        <v/>
      </c>
    </row>
    <row r="43" ht="15.75" customHeight="1">
      <c r="B43" s="14">
        <v>30.0</v>
      </c>
      <c r="C43" s="15" t="str">
        <f t="shared" si="1"/>
        <v>$10,000</v>
      </c>
      <c r="D43" s="15" t="str">
        <f t="shared" si="2"/>
        <v/>
      </c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32.0"/>
    <col customWidth="1" min="3" max="3" width="22.0"/>
    <col customWidth="1" min="4" max="11" width="8.71"/>
  </cols>
  <sheetData>
    <row r="2">
      <c r="B2" s="1" t="s">
        <v>20</v>
      </c>
    </row>
    <row r="4">
      <c r="B4" s="4" t="s">
        <v>21</v>
      </c>
    </row>
    <row r="5">
      <c r="B5" s="8" t="s">
        <v>22</v>
      </c>
      <c r="C5" s="18">
        <v>500.0</v>
      </c>
    </row>
    <row r="6">
      <c r="B6" s="8" t="s">
        <v>23</v>
      </c>
      <c r="C6" s="9">
        <v>1500.0</v>
      </c>
    </row>
    <row r="7">
      <c r="B7" s="8" t="s">
        <v>24</v>
      </c>
      <c r="C7" s="11">
        <v>15.0</v>
      </c>
    </row>
    <row r="8">
      <c r="B8" s="8" t="s">
        <v>25</v>
      </c>
      <c r="C8" s="10">
        <v>0.08</v>
      </c>
    </row>
    <row r="10">
      <c r="B10" s="12" t="s">
        <v>26</v>
      </c>
      <c r="C10" s="5" t="str">
        <f>C6 * 12 * 25</f>
        <v>$450,000.00</v>
      </c>
    </row>
    <row r="11">
      <c r="B11" s="12" t="s">
        <v>27</v>
      </c>
      <c r="C11" s="5" t="str">
        <f>IF(C10&lt;=C5, 0, -PMT(C8/12, C7*12, C5, -C10))</f>
        <v>-$1,295.66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65.0"/>
    <col customWidth="1" min="3" max="3" width="22.0"/>
    <col customWidth="1" min="4" max="5" width="12.0"/>
    <col customWidth="1" min="6" max="11" width="8.71"/>
  </cols>
  <sheetData>
    <row r="2">
      <c r="B2" s="1" t="s">
        <v>28</v>
      </c>
    </row>
    <row r="4">
      <c r="B4" s="4" t="s">
        <v>29</v>
      </c>
    </row>
    <row r="5">
      <c r="B5" s="13" t="s">
        <v>30</v>
      </c>
      <c r="C5" s="13" t="s">
        <v>31</v>
      </c>
      <c r="D5" s="13" t="s">
        <v>32</v>
      </c>
    </row>
    <row r="6">
      <c r="B6" s="8" t="s">
        <v>33</v>
      </c>
      <c r="C6" s="19" t="s">
        <v>34</v>
      </c>
      <c r="D6" s="19" t="str">
        <f t="shared" ref="D6:D10" si="1">IF(C6="Sí", 1, 0)</f>
        <v>0</v>
      </c>
    </row>
    <row r="7">
      <c r="B7" s="8" t="s">
        <v>35</v>
      </c>
      <c r="C7" s="19" t="s">
        <v>34</v>
      </c>
      <c r="D7" s="19" t="str">
        <f t="shared" si="1"/>
        <v>0</v>
      </c>
    </row>
    <row r="8">
      <c r="B8" s="8" t="s">
        <v>36</v>
      </c>
      <c r="C8" s="19" t="s">
        <v>34</v>
      </c>
      <c r="D8" s="19" t="str">
        <f t="shared" si="1"/>
        <v>0</v>
      </c>
    </row>
    <row r="9">
      <c r="B9" s="8" t="s">
        <v>37</v>
      </c>
      <c r="C9" s="19" t="s">
        <v>34</v>
      </c>
      <c r="D9" s="19" t="str">
        <f t="shared" si="1"/>
        <v>0</v>
      </c>
    </row>
    <row r="10">
      <c r="B10" s="8" t="s">
        <v>38</v>
      </c>
      <c r="C10" s="19" t="s">
        <v>34</v>
      </c>
      <c r="D10" s="19" t="str">
        <f t="shared" si="1"/>
        <v>0</v>
      </c>
    </row>
    <row r="12">
      <c r="B12" s="20" t="s">
        <v>39</v>
      </c>
      <c r="D12" s="21" t="str">
        <f>SUM(D6:D10)</f>
        <v>0</v>
      </c>
    </row>
    <row r="13">
      <c r="D13" s="22" t="str">
        <f>D12</f>
        <v>0</v>
      </c>
    </row>
    <row r="15">
      <c r="B15" s="23" t="s">
        <v>40</v>
      </c>
    </row>
    <row r="16">
      <c r="B16" s="24" t="str">
        <f>IF(D12&lt;=2, "ALERTA: Tu salud financiera está en riesgo crítico. Necesitas una estructura de control urgente.", IF(D12&lt;=4, "ESTABLE: Vas por buen camino, pero te falta optimización avanzada para alcanzar la libertad financiera verdadera.", "EXCELENTE: Estás en el nivel de maestría patrimonial. Es hora de maximizar tus activos sofisticados."))</f>
        <v>ALERTA: Tu salud financiera está en riesgo crítico. Necesitas una estructura de control urgente.</v>
      </c>
      <c r="C16" s="25"/>
      <c r="D16" s="25"/>
      <c r="E16" s="26"/>
    </row>
    <row r="17">
      <c r="B17" s="27"/>
      <c r="C17" s="28"/>
      <c r="D17" s="28"/>
      <c r="E17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6:E17"/>
  </mergeCells>
  <dataValidations>
    <dataValidation type="list" allowBlank="1" sqref="C6:C10">
      <formula1>"Sí,No"</formula1>
    </dataValidation>
  </dataValidations>
  <printOptions/>
  <pageMargins bottom="1.0" footer="0.0" header="0.0" left="0.75" right="0.75" top="1.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2026-05-17T01:20:23Z</dcterms:created>
  <dc:creator>openpyxl</dc:creator>
  <dcterms:modified xsi:type="dcterms:W3CDTF">2026-05-17T01:20:23Z</dcterms:modified>
</cp:coreProperties>
</file>